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Auditor-Controller\Accountants\Special Districts\Maxwell Park and Recreation\Budget\2024-25\"/>
    </mc:Choice>
  </mc:AlternateContent>
  <bookViews>
    <workbookView xWindow="0" yWindow="0" windowWidth="25200" windowHeight="11985"/>
  </bookViews>
  <sheets>
    <sheet name="460" sheetId="1" r:id="rId1"/>
  </sheets>
  <definedNames>
    <definedName name="_xlnm.Print_Area" localSheetId="0">'460'!$B$1:$J$64</definedName>
    <definedName name="_xlnm.Print_Titles" localSheetId="0">'460'!$1:$7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" l="1"/>
  <c r="A46" i="1"/>
  <c r="J45" i="1"/>
  <c r="A45" i="1"/>
  <c r="A44" i="1"/>
  <c r="J43" i="1"/>
  <c r="A43" i="1"/>
  <c r="A42" i="1"/>
  <c r="J41" i="1"/>
  <c r="A41" i="1"/>
  <c r="A40" i="1"/>
  <c r="J39" i="1"/>
  <c r="A39" i="1"/>
  <c r="A38" i="1"/>
  <c r="J37" i="1"/>
  <c r="A37" i="1"/>
  <c r="A36" i="1"/>
  <c r="J35" i="1"/>
  <c r="A35" i="1"/>
  <c r="A34" i="1"/>
  <c r="J33" i="1"/>
  <c r="A33" i="1"/>
  <c r="A32" i="1"/>
  <c r="J31" i="1"/>
  <c r="A31" i="1"/>
  <c r="A30" i="1"/>
  <c r="J29" i="1"/>
  <c r="A29" i="1"/>
  <c r="A28" i="1"/>
  <c r="J27" i="1"/>
  <c r="A27" i="1"/>
  <c r="A26" i="1"/>
  <c r="J25" i="1"/>
  <c r="A25" i="1"/>
  <c r="A24" i="1"/>
  <c r="A20" i="1"/>
  <c r="J19" i="1"/>
  <c r="A19" i="1"/>
  <c r="A18" i="1"/>
  <c r="J17" i="1"/>
  <c r="A17" i="1"/>
  <c r="A16" i="1"/>
  <c r="J15" i="1"/>
  <c r="A15" i="1"/>
  <c r="A14" i="1"/>
  <c r="A11" i="1"/>
  <c r="J42" i="1" l="1"/>
  <c r="J14" i="1"/>
  <c r="J32" i="1"/>
  <c r="J46" i="1"/>
  <c r="J36" i="1"/>
  <c r="J16" i="1"/>
  <c r="J20" i="1"/>
  <c r="J18" i="1"/>
  <c r="J40" i="1"/>
  <c r="J26" i="1"/>
  <c r="J30" i="1"/>
  <c r="J44" i="1"/>
  <c r="J34" i="1"/>
  <c r="H12" i="1"/>
  <c r="G12" i="1"/>
  <c r="G21" i="1" s="1"/>
  <c r="F12" i="1"/>
  <c r="F21" i="1" s="1"/>
  <c r="J38" i="1"/>
  <c r="J28" i="1"/>
  <c r="G47" i="1"/>
  <c r="F47" i="1"/>
  <c r="F49" i="1" l="1"/>
  <c r="H47" i="1"/>
  <c r="G49" i="1"/>
  <c r="J24" i="1"/>
  <c r="J47" i="1" s="1"/>
  <c r="I47" i="1"/>
  <c r="H21" i="1"/>
  <c r="H49" i="1" s="1"/>
  <c r="J11" i="1"/>
  <c r="J12" i="1" s="1"/>
  <c r="J21" i="1" s="1"/>
  <c r="J49" i="1" s="1"/>
  <c r="L49" i="1" s="1"/>
  <c r="I12" i="1"/>
  <c r="I21" i="1" s="1"/>
  <c r="I49" i="1" s="1"/>
  <c r="L51" i="1" l="1"/>
  <c r="H53" i="1"/>
</calcChain>
</file>

<file path=xl/sharedStrings.xml><?xml version="1.0" encoding="utf-8"?>
<sst xmlns="http://schemas.openxmlformats.org/spreadsheetml/2006/main" count="161" uniqueCount="106">
  <si>
    <t>COUNTY OF COLUSA</t>
  </si>
  <si>
    <t>Fund</t>
  </si>
  <si>
    <t>MAXWELL PARK AND RECREATION DISTRICT FUND #460 (PREVIOUSLY FUND #03180)</t>
  </si>
  <si>
    <t xml:space="preserve">Detail by Revenue Account </t>
  </si>
  <si>
    <t>and Expenditure Account</t>
  </si>
  <si>
    <t>Actuals</t>
  </si>
  <si>
    <t xml:space="preserve">Final </t>
  </si>
  <si>
    <t xml:space="preserve">Actuals </t>
  </si>
  <si>
    <t xml:space="preserve">Recommended </t>
  </si>
  <si>
    <t xml:space="preserve">Budget </t>
  </si>
  <si>
    <t>REVENUE</t>
  </si>
  <si>
    <t>Old Acct</t>
  </si>
  <si>
    <t>New Acct</t>
  </si>
  <si>
    <t>410510</t>
  </si>
  <si>
    <t>41056</t>
  </si>
  <si>
    <t>PROPERTY ASSMT</t>
  </si>
  <si>
    <t>TOTAL ASSESSMENT</t>
  </si>
  <si>
    <t>441900</t>
  </si>
  <si>
    <t>44190</t>
  </si>
  <si>
    <t>INTEREST</t>
  </si>
  <si>
    <t>456023</t>
  </si>
  <si>
    <t>45542</t>
  </si>
  <si>
    <t>TRSF FROM CO GEN FND-SER</t>
  </si>
  <si>
    <t>4419001</t>
  </si>
  <si>
    <t>44192</t>
  </si>
  <si>
    <t>INTEREST ADJ TO MKT VALUE</t>
  </si>
  <si>
    <t>479321</t>
  </si>
  <si>
    <t>47959</t>
  </si>
  <si>
    <t>PY INSURANCE DIVIDEND</t>
  </si>
  <si>
    <t>479360</t>
  </si>
  <si>
    <t>47983</t>
  </si>
  <si>
    <t>MISC-OTHER REVENUE</t>
  </si>
  <si>
    <t>479375</t>
  </si>
  <si>
    <t>47986</t>
  </si>
  <si>
    <t>PROGRAM/SERVICES</t>
  </si>
  <si>
    <t>4793751</t>
  </si>
  <si>
    <t>47985</t>
  </si>
  <si>
    <t>POOL REVENUES</t>
  </si>
  <si>
    <t>TOTAL REVENUE</t>
  </si>
  <si>
    <t>EXPENDITURES</t>
  </si>
  <si>
    <t>53060</t>
  </si>
  <si>
    <t>COMMUNICATIONS</t>
  </si>
  <si>
    <t>53090</t>
  </si>
  <si>
    <t>HOUSEHOLD EXPENSE</t>
  </si>
  <si>
    <t>53100</t>
  </si>
  <si>
    <t>INSURANCE</t>
  </si>
  <si>
    <t>53120</t>
  </si>
  <si>
    <t>MAINTENANCE-EQUIPMENT</t>
  </si>
  <si>
    <t>53121</t>
  </si>
  <si>
    <t>MAINTENANCE-SOFTWARE</t>
  </si>
  <si>
    <t>53130</t>
  </si>
  <si>
    <t>MAINTENANCE-STRU,IMP,GRND</t>
  </si>
  <si>
    <t>53150</t>
  </si>
  <si>
    <t>MEMBERSHIPS</t>
  </si>
  <si>
    <t>53160</t>
  </si>
  <si>
    <t>MISC EXPENSE</t>
  </si>
  <si>
    <t>53163</t>
  </si>
  <si>
    <t>FINANCE/LATE CHARGES</t>
  </si>
  <si>
    <t>53170</t>
  </si>
  <si>
    <t>OFFICE EXPENSE</t>
  </si>
  <si>
    <t>53171</t>
  </si>
  <si>
    <t>POSTAGE</t>
  </si>
  <si>
    <t>53180</t>
  </si>
  <si>
    <t>PROF/SPECIALIZED SERVICES</t>
  </si>
  <si>
    <t>53190</t>
  </si>
  <si>
    <t>PUBLICAT &amp; LEGAL NOTICES</t>
  </si>
  <si>
    <t>53220</t>
  </si>
  <si>
    <t>SMALL TOOLS &amp; INSTRUMENTS</t>
  </si>
  <si>
    <t>53229</t>
  </si>
  <si>
    <t>INDIRECT OVERHEAD COSTS</t>
  </si>
  <si>
    <t>53230</t>
  </si>
  <si>
    <t>SPECIAL DEPT EXPENSES</t>
  </si>
  <si>
    <t>53231</t>
  </si>
  <si>
    <t>SOFTWARE</t>
  </si>
  <si>
    <t>53260</t>
  </si>
  <si>
    <t>UTILITIES</t>
  </si>
  <si>
    <t>5323006</t>
  </si>
  <si>
    <t>53282</t>
  </si>
  <si>
    <t>FUNDRAISER EXPENSES</t>
  </si>
  <si>
    <t>5323011</t>
  </si>
  <si>
    <t>53284</t>
  </si>
  <si>
    <t>POOL MAINTENANCE</t>
  </si>
  <si>
    <t>5323012</t>
  </si>
  <si>
    <t>53285</t>
  </si>
  <si>
    <t>POOL PROGRAM EXPENSES</t>
  </si>
  <si>
    <t>5323005</t>
  </si>
  <si>
    <t>53286</t>
  </si>
  <si>
    <t>PROGRAM EXPENSES</t>
  </si>
  <si>
    <t>57361</t>
  </si>
  <si>
    <t>STRUCTURES &amp; IMP &gt;$5,000</t>
  </si>
  <si>
    <t xml:space="preserve">TOTAL EXPENDITURES </t>
  </si>
  <si>
    <t>NET INCOME/LOSS</t>
  </si>
  <si>
    <t>Recommended Budget Math Check</t>
  </si>
  <si>
    <t>31960</t>
  </si>
  <si>
    <t>FUND BALANCE- UNRESERVED AS OF 6/30/23</t>
  </si>
  <si>
    <t>YTD Net Income/Loss Math Check</t>
  </si>
  <si>
    <t>ESTIMATED ENDING FUND BALANCE AS OF 2/29/24</t>
  </si>
  <si>
    <t>Approved:</t>
  </si>
  <si>
    <t>Trustee Signature</t>
  </si>
  <si>
    <t>Date</t>
  </si>
  <si>
    <t>FISCAL YEAR 2024-25</t>
  </si>
  <si>
    <t>2022-23</t>
  </si>
  <si>
    <t>2023-24</t>
  </si>
  <si>
    <t>2024-25</t>
  </si>
  <si>
    <t>as of 2/29/24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</si>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</sst>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66FF"/>
      <name val="Calibri"/>
      <family val="2"/>
      <scheme val="minor"/>
    </font>
    <font>
      <b/>
      <u/>
      <sz val="10"/>
      <name val="Arial"/>
      <family val="2"/>
    </font>
    <font>
      <b/>
      <sz val="11"/>
      <color rgb="FF0066FF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8" fillId="0" borderId="0"/>
  </cellStyleXfs>
  <cellXfs count="80">
    <xf numFmtId="0" fontId="0" fillId="0" borderId="0" xfId="0"/>
    <xf numFmtId="164" fontId="4" fillId="0" borderId="0" xfId="2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4" fillId="0" borderId="0" xfId="3" applyFont="1" applyAlignment="1" applyProtection="1">
      <alignment horizontal="center"/>
      <protection locked="0"/>
    </xf>
    <xf numFmtId="164" fontId="4" fillId="0" borderId="0" xfId="2" applyNumberFormat="1" applyFont="1" applyFill="1" applyAlignment="1" applyProtection="1">
      <alignment horizontal="left"/>
      <protection locked="0"/>
    </xf>
    <xf numFmtId="0" fontId="4" fillId="0" borderId="0" xfId="3" applyFont="1" applyFill="1" applyProtection="1">
      <protection locked="0"/>
    </xf>
    <xf numFmtId="164" fontId="4" fillId="0" borderId="0" xfId="2" applyNumberFormat="1" applyFont="1" applyFill="1" applyProtection="1">
      <protection locked="0"/>
    </xf>
    <xf numFmtId="43" fontId="4" fillId="0" borderId="0" xfId="1" applyFont="1" applyFill="1" applyProtection="1">
      <protection locked="0"/>
    </xf>
    <xf numFmtId="164" fontId="4" fillId="0" borderId="1" xfId="2" applyNumberFormat="1" applyFont="1" applyFill="1" applyBorder="1" applyAlignment="1" applyProtection="1">
      <alignment horizontal="left"/>
      <protection locked="0"/>
    </xf>
    <xf numFmtId="0" fontId="4" fillId="0" borderId="2" xfId="3" applyFont="1" applyFill="1" applyBorder="1" applyAlignment="1" applyProtection="1">
      <alignment horizontal="center"/>
      <protection locked="0"/>
    </xf>
    <xf numFmtId="164" fontId="4" fillId="0" borderId="2" xfId="2" applyNumberFormat="1" applyFont="1" applyFill="1" applyBorder="1" applyProtection="1">
      <protection locked="0"/>
    </xf>
    <xf numFmtId="164" fontId="4" fillId="0" borderId="2" xfId="2" applyNumberFormat="1" applyFont="1" applyFill="1" applyBorder="1" applyAlignment="1" applyProtection="1">
      <alignment horizontal="center"/>
      <protection locked="0"/>
    </xf>
    <xf numFmtId="164" fontId="4" fillId="0" borderId="3" xfId="2" applyNumberFormat="1" applyFont="1" applyFill="1" applyBorder="1" applyAlignment="1" applyProtection="1">
      <alignment horizontal="center"/>
      <protection locked="0"/>
    </xf>
    <xf numFmtId="164" fontId="4" fillId="0" borderId="4" xfId="2" applyNumberFormat="1" applyFont="1" applyFill="1" applyBorder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horizontal="center"/>
      <protection locked="0"/>
    </xf>
    <xf numFmtId="164" fontId="4" fillId="0" borderId="0" xfId="2" applyNumberFormat="1" applyFont="1" applyFill="1" applyBorder="1" applyProtection="1">
      <protection locked="0"/>
    </xf>
    <xf numFmtId="164" fontId="4" fillId="0" borderId="0" xfId="2" applyNumberFormat="1" applyFont="1" applyFill="1" applyBorder="1" applyAlignment="1" applyProtection="1">
      <alignment horizontal="center"/>
      <protection locked="0"/>
    </xf>
    <xf numFmtId="43" fontId="4" fillId="0" borderId="5" xfId="1" applyFont="1" applyFill="1" applyBorder="1" applyAlignment="1" applyProtection="1">
      <alignment horizontal="center"/>
      <protection locked="0"/>
    </xf>
    <xf numFmtId="164" fontId="4" fillId="0" borderId="6" xfId="2" applyNumberFormat="1" applyFont="1" applyFill="1" applyBorder="1" applyAlignment="1" applyProtection="1">
      <alignment horizontal="left"/>
      <protection locked="0"/>
    </xf>
    <xf numFmtId="0" fontId="4" fillId="0" borderId="7" xfId="3" applyFont="1" applyFill="1" applyBorder="1" applyProtection="1">
      <protection locked="0"/>
    </xf>
    <xf numFmtId="164" fontId="4" fillId="0" borderId="7" xfId="2" applyNumberFormat="1" applyFont="1" applyFill="1" applyBorder="1" applyProtection="1">
      <protection locked="0"/>
    </xf>
    <xf numFmtId="164" fontId="4" fillId="0" borderId="7" xfId="2" applyNumberFormat="1" applyFont="1" applyFill="1" applyBorder="1" applyAlignment="1" applyProtection="1">
      <alignment horizontal="center"/>
      <protection locked="0"/>
    </xf>
    <xf numFmtId="43" fontId="4" fillId="0" borderId="8" xfId="1" applyFont="1" applyFill="1" applyBorder="1" applyAlignment="1" applyProtection="1">
      <alignment horizontal="center"/>
      <protection locked="0"/>
    </xf>
    <xf numFmtId="0" fontId="4" fillId="0" borderId="0" xfId="3" applyFont="1" applyFill="1" applyBorder="1" applyProtection="1">
      <protection locked="0"/>
    </xf>
    <xf numFmtId="0" fontId="4" fillId="0" borderId="0" xfId="3" quotePrefix="1" applyFont="1" applyFill="1" applyBorder="1" applyAlignment="1" applyProtection="1">
      <alignment horizontal="center"/>
      <protection locked="0"/>
    </xf>
    <xf numFmtId="164" fontId="4" fillId="0" borderId="0" xfId="2" quotePrefix="1" applyNumberFormat="1" applyFont="1" applyFill="1" applyBorder="1" applyAlignment="1" applyProtection="1">
      <alignment horizontal="center"/>
      <protection locked="0"/>
    </xf>
    <xf numFmtId="43" fontId="4" fillId="0" borderId="0" xfId="1" quotePrefix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6" fillId="0" borderId="0" xfId="3" applyFont="1" applyFill="1" applyAlignment="1"/>
    <xf numFmtId="0" fontId="3" fillId="0" borderId="0" xfId="3" applyFont="1" applyFill="1"/>
    <xf numFmtId="164" fontId="3" fillId="0" borderId="0" xfId="2" applyNumberFormat="1" applyFont="1" applyFill="1"/>
    <xf numFmtId="43" fontId="3" fillId="0" borderId="0" xfId="1" applyFont="1" applyFill="1"/>
    <xf numFmtId="0" fontId="6" fillId="0" borderId="0" xfId="3" applyFont="1" applyFill="1"/>
    <xf numFmtId="0" fontId="3" fillId="0" borderId="0" xfId="3" quotePrefix="1" applyFont="1" applyFill="1" applyAlignment="1">
      <alignment horizontal="left"/>
    </xf>
    <xf numFmtId="0" fontId="3" fillId="0" borderId="0" xfId="3" applyFont="1" applyFill="1" applyAlignment="1">
      <alignment horizontal="left"/>
    </xf>
    <xf numFmtId="0" fontId="3" fillId="0" borderId="0" xfId="3" applyFont="1" applyAlignment="1">
      <alignment horizontal="left"/>
    </xf>
    <xf numFmtId="164" fontId="3" fillId="0" borderId="0" xfId="1" applyNumberFormat="1" applyFont="1" applyFill="1"/>
    <xf numFmtId="0" fontId="7" fillId="0" borderId="0" xfId="0" applyFont="1" applyAlignment="1">
      <alignment horizontal="right"/>
    </xf>
    <xf numFmtId="0" fontId="6" fillId="0" borderId="0" xfId="3" applyFont="1" applyFill="1" applyBorder="1"/>
    <xf numFmtId="0" fontId="4" fillId="0" borderId="0" xfId="3" applyFont="1" applyFill="1" applyAlignment="1">
      <alignment horizontal="left"/>
    </xf>
    <xf numFmtId="164" fontId="4" fillId="0" borderId="2" xfId="2" applyNumberFormat="1" applyFont="1" applyFill="1" applyBorder="1"/>
    <xf numFmtId="0" fontId="2" fillId="0" borderId="0" xfId="0" applyFont="1"/>
    <xf numFmtId="0" fontId="4" fillId="0" borderId="9" xfId="3" applyFont="1" applyFill="1" applyBorder="1" applyAlignment="1">
      <alignment horizontal="left"/>
    </xf>
    <xf numFmtId="0" fontId="4" fillId="0" borderId="10" xfId="3" applyFont="1" applyFill="1" applyBorder="1"/>
    <xf numFmtId="0" fontId="4" fillId="0" borderId="10" xfId="3" applyFont="1" applyBorder="1"/>
    <xf numFmtId="164" fontId="4" fillId="0" borderId="10" xfId="2" applyNumberFormat="1" applyFont="1" applyFill="1" applyBorder="1"/>
    <xf numFmtId="164" fontId="4" fillId="0" borderId="11" xfId="2" applyNumberFormat="1" applyFont="1" applyFill="1" applyBorder="1"/>
    <xf numFmtId="0" fontId="6" fillId="0" borderId="0" xfId="3" applyFont="1" applyFill="1" applyBorder="1" applyProtection="1">
      <protection locked="0"/>
    </xf>
    <xf numFmtId="0" fontId="4" fillId="0" borderId="0" xfId="3" applyFont="1" applyAlignment="1">
      <alignment horizontal="center"/>
    </xf>
    <xf numFmtId="164" fontId="3" fillId="0" borderId="0" xfId="2" applyNumberFormat="1" applyFont="1" applyFill="1" applyBorder="1"/>
    <xf numFmtId="43" fontId="3" fillId="0" borderId="0" xfId="1" applyFont="1" applyFill="1" applyBorder="1"/>
    <xf numFmtId="0" fontId="6" fillId="0" borderId="0" xfId="3" applyFont="1" applyFill="1" applyBorder="1" applyAlignment="1" applyProtection="1">
      <protection locked="0"/>
    </xf>
    <xf numFmtId="0" fontId="3" fillId="0" borderId="0" xfId="3" applyFont="1" applyFill="1" applyBorder="1" applyProtection="1">
      <protection locked="0"/>
    </xf>
    <xf numFmtId="0" fontId="3" fillId="0" borderId="0" xfId="3" applyFont="1"/>
    <xf numFmtId="0" fontId="9" fillId="0" borderId="0" xfId="4" applyFont="1" applyBorder="1" applyAlignment="1">
      <alignment horizontal="center"/>
    </xf>
    <xf numFmtId="0" fontId="10" fillId="0" borderId="0" xfId="4" applyFont="1" applyBorder="1"/>
    <xf numFmtId="0" fontId="4" fillId="0" borderId="9" xfId="3" applyFont="1" applyFill="1" applyBorder="1"/>
    <xf numFmtId="0" fontId="4" fillId="0" borderId="10" xfId="3" applyFont="1" applyFill="1" applyBorder="1" applyProtection="1">
      <protection locked="0"/>
    </xf>
    <xf numFmtId="164" fontId="4" fillId="0" borderId="10" xfId="2" applyNumberFormat="1" applyFont="1" applyFill="1" applyBorder="1" applyProtection="1">
      <protection locked="0"/>
    </xf>
    <xf numFmtId="164" fontId="4" fillId="0" borderId="11" xfId="1" applyNumberFormat="1" applyFont="1" applyFill="1" applyBorder="1" applyProtection="1">
      <protection locked="0"/>
    </xf>
    <xf numFmtId="0" fontId="3" fillId="0" borderId="0" xfId="3" applyFont="1" applyFill="1" applyBorder="1" applyAlignment="1" applyProtection="1">
      <alignment horizontal="left"/>
      <protection locked="0"/>
    </xf>
    <xf numFmtId="164" fontId="3" fillId="0" borderId="0" xfId="2" applyNumberFormat="1" applyFont="1" applyFill="1" applyBorder="1" applyProtection="1">
      <protection locked="0"/>
    </xf>
    <xf numFmtId="43" fontId="4" fillId="0" borderId="0" xfId="1" applyFont="1" applyFill="1" applyBorder="1" applyProtection="1">
      <protection locked="0"/>
    </xf>
    <xf numFmtId="0" fontId="4" fillId="0" borderId="12" xfId="3" applyFont="1" applyFill="1" applyBorder="1"/>
    <xf numFmtId="0" fontId="4" fillId="0" borderId="13" xfId="3" applyFont="1" applyFill="1" applyBorder="1" applyAlignment="1" applyProtection="1">
      <alignment horizontal="left"/>
      <protection locked="0"/>
    </xf>
    <xf numFmtId="0" fontId="4" fillId="0" borderId="13" xfId="3" applyFont="1" applyFill="1" applyBorder="1" applyProtection="1">
      <protection locked="0"/>
    </xf>
    <xf numFmtId="164" fontId="4" fillId="0" borderId="13" xfId="2" applyNumberFormat="1" applyFont="1" applyFill="1" applyBorder="1" applyProtection="1">
      <protection locked="0"/>
    </xf>
    <xf numFmtId="164" fontId="4" fillId="0" borderId="13" xfId="1" applyNumberFormat="1" applyFont="1" applyFill="1" applyBorder="1" applyProtection="1">
      <protection locked="0"/>
    </xf>
    <xf numFmtId="164" fontId="4" fillId="0" borderId="0" xfId="1" applyNumberFormat="1" applyFont="1" applyFill="1" applyBorder="1" applyProtection="1">
      <protection locked="0"/>
    </xf>
    <xf numFmtId="164" fontId="0" fillId="0" borderId="0" xfId="0" applyNumberFormat="1"/>
    <xf numFmtId="0" fontId="4" fillId="0" borderId="0" xfId="3" applyFont="1" applyFill="1" applyBorder="1"/>
    <xf numFmtId="0" fontId="4" fillId="0" borderId="0" xfId="3" applyFont="1" applyFill="1" applyBorder="1" applyAlignment="1" applyProtection="1">
      <alignment horizontal="left"/>
      <protection locked="0"/>
    </xf>
    <xf numFmtId="43" fontId="3" fillId="0" borderId="0" xfId="1" applyFont="1" applyFill="1" applyBorder="1" applyProtection="1">
      <protection locked="0"/>
    </xf>
    <xf numFmtId="0" fontId="5" fillId="0" borderId="0" xfId="0" applyFont="1"/>
    <xf numFmtId="0" fontId="3" fillId="0" borderId="0" xfId="3" quotePrefix="1" applyFont="1" applyFill="1" applyBorder="1" applyProtection="1">
      <protection locked="0"/>
    </xf>
    <xf numFmtId="164" fontId="2" fillId="0" borderId="0" xfId="1" applyNumberFormat="1" applyFont="1"/>
    <xf numFmtId="43" fontId="0" fillId="0" borderId="0" xfId="1" applyFont="1"/>
    <xf numFmtId="43" fontId="0" fillId="0" borderId="0" xfId="1" applyFont="1" applyBorder="1"/>
    <xf numFmtId="0" fontId="0" fillId="0" borderId="7" xfId="0" applyBorder="1"/>
    <xf numFmtId="43" fontId="0" fillId="0" borderId="7" xfId="1" applyFont="1" applyBorder="1"/>
  </cellXfs>
  <cellStyles count="5">
    <cellStyle name="Comma" xfId="1" builtinId="3"/>
    <cellStyle name="Comma 2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 tint="0.79998168889431442"/>
  </sheetPr>
  <dimension ref="A1:N64"/>
  <sheetViews>
    <sheetView tabSelected="1" workbookViewId="0">
      <selection activeCell="K51" sqref="K51"/>
    </sheetView>
  </sheetViews>
  <sheetFormatPr defaultRowHeight="15" x14ac:dyDescent="0.25"/>
  <cols>
    <col min="1" max="1" width="16.7109375" customWidth="1"/>
    <col min="2" max="2" width="2.5703125" customWidth="1"/>
    <col min="3" max="3" width="8.7109375" customWidth="1"/>
    <col min="4" max="4" width="10.5703125" customWidth="1"/>
    <col min="5" max="5" width="34.42578125" customWidth="1"/>
    <col min="6" max="6" width="8.85546875" customWidth="1"/>
    <col min="7" max="7" width="9.140625" customWidth="1"/>
    <col min="8" max="8" width="13.28515625" customWidth="1"/>
    <col min="9" max="9" width="16.5703125" customWidth="1"/>
    <col min="10" max="10" width="10.28515625" style="76" bestFit="1" customWidth="1"/>
    <col min="11" max="11" width="11.28515625" bestFit="1" customWidth="1"/>
  </cols>
  <sheetData>
    <row r="1" spans="1:1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1:11" x14ac:dyDescent="0.25">
      <c r="A2" s="2" t="s">
        <v>1</v>
      </c>
      <c r="B2" s="1" t="s">
        <v>2</v>
      </c>
      <c r="C2" s="1"/>
      <c r="D2" s="1"/>
      <c r="E2" s="1"/>
      <c r="F2" s="1"/>
      <c r="G2" s="1"/>
      <c r="H2" s="1"/>
      <c r="I2" s="1"/>
      <c r="J2" s="1"/>
    </row>
    <row r="3" spans="1:11" x14ac:dyDescent="0.25">
      <c r="A3" s="2">
        <v>460</v>
      </c>
      <c r="B3" s="3" t="s">
        <v>100</v>
      </c>
      <c r="C3" s="3"/>
      <c r="D3" s="3"/>
      <c r="E3" s="3"/>
      <c r="F3" s="3"/>
      <c r="G3" s="3"/>
      <c r="H3" s="3"/>
      <c r="I3" s="3"/>
      <c r="J3" s="3"/>
    </row>
    <row r="4" spans="1:11" x14ac:dyDescent="0.25">
      <c r="A4" s="2"/>
      <c r="B4" s="4"/>
      <c r="C4" s="5"/>
      <c r="D4" s="5"/>
      <c r="E4" s="5"/>
      <c r="F4" s="6"/>
      <c r="G4" s="6"/>
      <c r="H4" s="6"/>
      <c r="I4" s="6"/>
      <c r="J4" s="7"/>
    </row>
    <row r="5" spans="1:11" x14ac:dyDescent="0.25">
      <c r="A5" s="2"/>
      <c r="B5" s="8"/>
      <c r="C5" s="9" t="s">
        <v>3</v>
      </c>
      <c r="D5" s="9"/>
      <c r="E5" s="9"/>
      <c r="F5" s="10" t="s">
        <v>101</v>
      </c>
      <c r="G5" s="11" t="s">
        <v>102</v>
      </c>
      <c r="H5" s="11" t="s">
        <v>102</v>
      </c>
      <c r="I5" s="11" t="s">
        <v>103</v>
      </c>
      <c r="J5" s="12" t="s">
        <v>103</v>
      </c>
    </row>
    <row r="6" spans="1:11" x14ac:dyDescent="0.25">
      <c r="A6" s="2"/>
      <c r="B6" s="13"/>
      <c r="C6" s="14" t="s">
        <v>4</v>
      </c>
      <c r="D6" s="14"/>
      <c r="E6" s="14"/>
      <c r="F6" s="15" t="s">
        <v>5</v>
      </c>
      <c r="G6" s="16" t="s">
        <v>6</v>
      </c>
      <c r="H6" s="16" t="s">
        <v>7</v>
      </c>
      <c r="I6" s="16" t="s">
        <v>8</v>
      </c>
      <c r="J6" s="17" t="s">
        <v>6</v>
      </c>
    </row>
    <row r="7" spans="1:11" x14ac:dyDescent="0.25">
      <c r="A7" s="2"/>
      <c r="B7" s="18"/>
      <c r="C7" s="19"/>
      <c r="D7" s="19"/>
      <c r="E7" s="19"/>
      <c r="F7" s="20"/>
      <c r="G7" s="21" t="s">
        <v>9</v>
      </c>
      <c r="H7" s="21" t="s">
        <v>104</v>
      </c>
      <c r="I7" s="21" t="s">
        <v>9</v>
      </c>
      <c r="J7" s="22" t="s">
        <v>9</v>
      </c>
    </row>
    <row r="8" spans="1:11" x14ac:dyDescent="0.25">
      <c r="A8" s="2"/>
      <c r="B8" s="23"/>
      <c r="C8" s="23"/>
      <c r="D8" s="23"/>
      <c r="E8" s="24"/>
      <c r="F8" s="25"/>
      <c r="G8" s="25"/>
      <c r="H8" s="25"/>
      <c r="I8" s="25"/>
      <c r="J8" s="26"/>
      <c r="K8" s="27"/>
    </row>
    <row r="9" spans="1:11" x14ac:dyDescent="0.25">
      <c r="A9" s="2"/>
      <c r="B9" s="28" t="s">
        <v>10</v>
      </c>
      <c r="C9" s="29"/>
      <c r="D9" s="29"/>
      <c r="E9" s="29"/>
      <c r="F9" s="30"/>
      <c r="G9" s="30"/>
      <c r="H9" s="30"/>
      <c r="I9" s="30"/>
      <c r="J9" s="31"/>
    </row>
    <row r="10" spans="1:11" x14ac:dyDescent="0.25">
      <c r="A10" s="2"/>
      <c r="B10" s="28"/>
      <c r="C10" s="32" t="s">
        <v>11</v>
      </c>
      <c r="D10" s="32" t="s">
        <v>12</v>
      </c>
      <c r="E10" s="29"/>
      <c r="F10" s="30"/>
      <c r="G10" s="30"/>
      <c r="H10" s="30"/>
      <c r="I10" s="30"/>
      <c r="J10" s="31"/>
    </row>
    <row r="11" spans="1:11" x14ac:dyDescent="0.25">
      <c r="A11" s="2" t="str">
        <f t="shared" ref="A11" si="0">+CONCATENATE($A$3,"-",D11,"-000-0")</f>
        <v>460-41056-000-0</v>
      </c>
      <c r="B11" s="32"/>
      <c r="C11" s="33" t="s">
        <v>13</v>
      </c>
      <c r="D11" s="34" t="s">
        <v>14</v>
      </c>
      <c r="E11" s="35" t="s">
        <v>15</v>
      </c>
      <c r="F11" s="30">
        <v>12617.5</v>
      </c>
      <c r="G11" s="30">
        <v>13839</v>
      </c>
      <c r="H11" s="30">
        <v>5017</v>
      </c>
      <c r="I11" s="30">
        <v>13825</v>
      </c>
      <c r="J11" s="36">
        <f>I11</f>
        <v>13825</v>
      </c>
    </row>
    <row r="12" spans="1:11" s="41" customFormat="1" x14ac:dyDescent="0.25">
      <c r="A12" s="37"/>
      <c r="B12" s="38"/>
      <c r="C12" s="39" t="s">
        <v>16</v>
      </c>
      <c r="D12" s="39"/>
      <c r="E12" s="39"/>
      <c r="F12" s="40">
        <f>SUM(F11:F11)</f>
        <v>12617.5</v>
      </c>
      <c r="G12" s="40">
        <f>SUM(G11:G11)</f>
        <v>13839</v>
      </c>
      <c r="H12" s="40">
        <f>SUM(H11:H11)</f>
        <v>5017</v>
      </c>
      <c r="I12" s="40">
        <f>SUM(I11:I11)</f>
        <v>13825</v>
      </c>
      <c r="J12" s="40">
        <f>SUM(J11:J11)</f>
        <v>13825</v>
      </c>
    </row>
    <row r="13" spans="1:11" x14ac:dyDescent="0.25">
      <c r="A13" s="2"/>
      <c r="B13" s="38"/>
      <c r="C13" s="34"/>
      <c r="D13" s="34"/>
      <c r="E13" s="34"/>
      <c r="F13" s="30"/>
      <c r="G13" s="30"/>
      <c r="H13" s="30"/>
      <c r="I13" s="30"/>
      <c r="J13" s="36"/>
    </row>
    <row r="14" spans="1:11" x14ac:dyDescent="0.25">
      <c r="A14" s="2" t="str">
        <f t="shared" ref="A14:A20" si="1">+CONCATENATE($A$3,"-",D14,"-000-0")</f>
        <v>460-44190-000-0</v>
      </c>
      <c r="B14" s="38"/>
      <c r="C14" s="33" t="s">
        <v>17</v>
      </c>
      <c r="D14" s="34" t="s">
        <v>18</v>
      </c>
      <c r="E14" s="34" t="s">
        <v>19</v>
      </c>
      <c r="F14" s="30">
        <v>324.94</v>
      </c>
      <c r="G14" s="30">
        <v>0</v>
      </c>
      <c r="H14" s="30">
        <v>250.35</v>
      </c>
      <c r="I14" s="30" t="s">
        <v>105</v>
      </c>
      <c r="J14" s="36" t="str">
        <f t="shared" ref="J14:J20" si="2">I14</f>
        <v xml:space="preserve"> </v>
      </c>
    </row>
    <row r="15" spans="1:11" x14ac:dyDescent="0.25">
      <c r="A15" s="2" t="str">
        <f t="shared" si="1"/>
        <v>460-45542-000-0</v>
      </c>
      <c r="B15" s="38"/>
      <c r="C15" s="33" t="s">
        <v>20</v>
      </c>
      <c r="D15" s="34" t="s">
        <v>21</v>
      </c>
      <c r="E15" s="34" t="s">
        <v>22</v>
      </c>
      <c r="F15" s="30">
        <v>3371</v>
      </c>
      <c r="G15" s="30">
        <v>4092</v>
      </c>
      <c r="H15" s="30">
        <v>-2728</v>
      </c>
      <c r="I15" s="30">
        <v>2075</v>
      </c>
      <c r="J15" s="36">
        <f t="shared" si="2"/>
        <v>2075</v>
      </c>
    </row>
    <row r="16" spans="1:11" x14ac:dyDescent="0.25">
      <c r="A16" s="2" t="str">
        <f t="shared" si="1"/>
        <v>460-44192-000-0</v>
      </c>
      <c r="B16" s="38"/>
      <c r="C16" s="34" t="s">
        <v>23</v>
      </c>
      <c r="D16" s="34" t="s">
        <v>24</v>
      </c>
      <c r="E16" s="34" t="s">
        <v>25</v>
      </c>
      <c r="F16" s="30">
        <v>-411.3</v>
      </c>
      <c r="G16" s="30">
        <v>0</v>
      </c>
      <c r="H16" s="30">
        <v>0</v>
      </c>
      <c r="I16" s="30" t="s">
        <v>105</v>
      </c>
      <c r="J16" s="36" t="str">
        <f t="shared" si="2"/>
        <v xml:space="preserve"> </v>
      </c>
    </row>
    <row r="17" spans="1:14" x14ac:dyDescent="0.25">
      <c r="A17" s="2" t="str">
        <f t="shared" si="1"/>
        <v>460-47959-000-0</v>
      </c>
      <c r="B17" s="38"/>
      <c r="C17" s="33" t="s">
        <v>26</v>
      </c>
      <c r="D17" s="34" t="s">
        <v>27</v>
      </c>
      <c r="E17" s="34" t="s">
        <v>28</v>
      </c>
      <c r="F17" s="30">
        <v>104</v>
      </c>
      <c r="G17" s="30">
        <v>0</v>
      </c>
      <c r="H17" s="30">
        <v>88</v>
      </c>
      <c r="I17" s="30" t="s">
        <v>105</v>
      </c>
      <c r="J17" s="36" t="str">
        <f t="shared" si="2"/>
        <v xml:space="preserve"> </v>
      </c>
    </row>
    <row r="18" spans="1:14" x14ac:dyDescent="0.25">
      <c r="A18" s="2" t="str">
        <f t="shared" si="1"/>
        <v>460-47983-000-0</v>
      </c>
      <c r="B18" s="38"/>
      <c r="C18" s="33" t="s">
        <v>29</v>
      </c>
      <c r="D18" s="34" t="s">
        <v>30</v>
      </c>
      <c r="E18" s="34" t="s">
        <v>31</v>
      </c>
      <c r="F18" s="30">
        <v>115</v>
      </c>
      <c r="G18" s="30">
        <v>0</v>
      </c>
      <c r="H18" s="30">
        <v>0</v>
      </c>
      <c r="I18" s="30" t="s">
        <v>105</v>
      </c>
      <c r="J18" s="36" t="str">
        <f t="shared" si="2"/>
        <v xml:space="preserve"> </v>
      </c>
    </row>
    <row r="19" spans="1:14" x14ac:dyDescent="0.25">
      <c r="A19" s="2" t="str">
        <f t="shared" si="1"/>
        <v>460-47986-000-0</v>
      </c>
      <c r="B19" s="38"/>
      <c r="C19" s="33" t="s">
        <v>32</v>
      </c>
      <c r="D19" s="34" t="s">
        <v>33</v>
      </c>
      <c r="E19" s="34" t="s">
        <v>34</v>
      </c>
      <c r="F19" s="30">
        <v>2290</v>
      </c>
      <c r="G19" s="30">
        <v>1761.86</v>
      </c>
      <c r="H19" s="30">
        <v>3849</v>
      </c>
      <c r="I19" s="30" t="s">
        <v>105</v>
      </c>
      <c r="J19" s="36" t="str">
        <f t="shared" si="2"/>
        <v xml:space="preserve"> </v>
      </c>
    </row>
    <row r="20" spans="1:14" x14ac:dyDescent="0.25">
      <c r="A20" s="2" t="str">
        <f t="shared" si="1"/>
        <v>460-47985-000-0</v>
      </c>
      <c r="B20" s="38"/>
      <c r="C20" s="33" t="s">
        <v>35</v>
      </c>
      <c r="D20" s="34" t="s">
        <v>36</v>
      </c>
      <c r="E20" s="34" t="s">
        <v>37</v>
      </c>
      <c r="F20" s="30">
        <v>0</v>
      </c>
      <c r="G20" s="30">
        <v>2000</v>
      </c>
      <c r="H20" s="30">
        <v>0</v>
      </c>
      <c r="I20" s="30" t="s">
        <v>105</v>
      </c>
      <c r="J20" s="36" t="str">
        <f t="shared" si="2"/>
        <v xml:space="preserve"> </v>
      </c>
    </row>
    <row r="21" spans="1:14" s="41" customFormat="1" x14ac:dyDescent="0.25">
      <c r="A21" s="37"/>
      <c r="B21" s="42" t="s">
        <v>38</v>
      </c>
      <c r="C21" s="43"/>
      <c r="D21" s="43"/>
      <c r="E21" s="44"/>
      <c r="F21" s="45">
        <f>SUM(F12:F20)</f>
        <v>18411.14</v>
      </c>
      <c r="G21" s="45">
        <f>SUM(G12:G20)</f>
        <v>21692.86</v>
      </c>
      <c r="H21" s="45">
        <f>SUM(H12:H20)</f>
        <v>6476.35</v>
      </c>
      <c r="I21" s="45">
        <f>SUM(I12:I20)</f>
        <v>15900</v>
      </c>
      <c r="J21" s="46">
        <f>SUM(J12:J20)</f>
        <v>15900</v>
      </c>
    </row>
    <row r="22" spans="1:14" x14ac:dyDescent="0.25">
      <c r="A22" s="2"/>
      <c r="B22" s="47"/>
      <c r="C22" s="23"/>
      <c r="D22" s="23"/>
      <c r="E22" s="48"/>
      <c r="F22" s="49"/>
      <c r="G22" s="49"/>
      <c r="H22" s="49"/>
      <c r="I22" s="49"/>
      <c r="J22" s="50"/>
      <c r="K22" s="27"/>
      <c r="L22" s="27"/>
      <c r="M22" s="27"/>
      <c r="N22" s="27"/>
    </row>
    <row r="23" spans="1:14" x14ac:dyDescent="0.25">
      <c r="A23" s="2"/>
      <c r="B23" s="51" t="s">
        <v>39</v>
      </c>
      <c r="C23" s="52"/>
      <c r="D23" s="52"/>
      <c r="E23" s="53"/>
      <c r="F23" s="49"/>
      <c r="G23" s="49"/>
      <c r="H23" s="49"/>
      <c r="I23" s="49"/>
      <c r="J23" s="50"/>
      <c r="K23" s="54"/>
      <c r="L23" s="55"/>
      <c r="M23" s="27"/>
      <c r="N23" s="27"/>
    </row>
    <row r="24" spans="1:14" x14ac:dyDescent="0.25">
      <c r="A24" s="2" t="str">
        <f t="shared" ref="A24:A46" si="3">+CONCATENATE($A$3,"-",D24,"-000-0")</f>
        <v>460-53060-000-0</v>
      </c>
      <c r="B24" s="47"/>
      <c r="C24" s="34" t="s">
        <v>40</v>
      </c>
      <c r="D24" s="34" t="s">
        <v>40</v>
      </c>
      <c r="E24" s="35" t="s">
        <v>41</v>
      </c>
      <c r="F24" s="30">
        <v>1153.75</v>
      </c>
      <c r="G24" s="30">
        <v>1000</v>
      </c>
      <c r="H24" s="30">
        <v>846.96</v>
      </c>
      <c r="I24" s="30" t="s">
        <v>105</v>
      </c>
      <c r="J24" s="36" t="str">
        <f t="shared" ref="J24:J46" si="4">I24</f>
        <v xml:space="preserve"> </v>
      </c>
      <c r="K24" s="54"/>
      <c r="L24" s="55"/>
      <c r="M24" s="27"/>
      <c r="N24" s="27"/>
    </row>
    <row r="25" spans="1:14" x14ac:dyDescent="0.25">
      <c r="A25" s="2" t="str">
        <f t="shared" si="3"/>
        <v>460-53090-000-0</v>
      </c>
      <c r="B25" s="47"/>
      <c r="C25" s="34" t="s">
        <v>42</v>
      </c>
      <c r="D25" s="34" t="s">
        <v>42</v>
      </c>
      <c r="E25" s="35" t="s">
        <v>43</v>
      </c>
      <c r="F25" s="30">
        <v>0</v>
      </c>
      <c r="G25" s="30">
        <v>60.14</v>
      </c>
      <c r="H25" s="30">
        <v>60.14</v>
      </c>
      <c r="I25" s="30" t="s">
        <v>105</v>
      </c>
      <c r="J25" s="36" t="str">
        <f t="shared" si="4"/>
        <v xml:space="preserve"> </v>
      </c>
      <c r="K25" s="54"/>
      <c r="L25" s="55"/>
      <c r="M25" s="27"/>
      <c r="N25" s="27"/>
    </row>
    <row r="26" spans="1:14" x14ac:dyDescent="0.25">
      <c r="A26" s="2" t="str">
        <f t="shared" si="3"/>
        <v>460-53100-000-0</v>
      </c>
      <c r="B26" s="47"/>
      <c r="C26" s="34" t="s">
        <v>44</v>
      </c>
      <c r="D26" s="34" t="s">
        <v>44</v>
      </c>
      <c r="E26" s="35" t="s">
        <v>45</v>
      </c>
      <c r="F26" s="30">
        <v>1450</v>
      </c>
      <c r="G26" s="30">
        <v>1450</v>
      </c>
      <c r="H26" s="30">
        <v>1450</v>
      </c>
      <c r="I26" s="30" t="s">
        <v>105</v>
      </c>
      <c r="J26" s="36" t="str">
        <f t="shared" si="4"/>
        <v xml:space="preserve"> </v>
      </c>
      <c r="K26" s="54"/>
      <c r="L26" s="55"/>
      <c r="M26" s="27"/>
      <c r="N26" s="27"/>
    </row>
    <row r="27" spans="1:14" x14ac:dyDescent="0.25">
      <c r="A27" s="2" t="str">
        <f t="shared" si="3"/>
        <v>460-53120-000-0</v>
      </c>
      <c r="B27" s="47"/>
      <c r="C27" s="34" t="s">
        <v>46</v>
      </c>
      <c r="D27" s="34" t="s">
        <v>46</v>
      </c>
      <c r="E27" s="35" t="s">
        <v>47</v>
      </c>
      <c r="F27" s="30">
        <v>0</v>
      </c>
      <c r="G27" s="30">
        <v>0</v>
      </c>
      <c r="H27" s="30">
        <v>0</v>
      </c>
      <c r="I27" s="30" t="s">
        <v>105</v>
      </c>
      <c r="J27" s="36" t="str">
        <f t="shared" si="4"/>
        <v xml:space="preserve"> </v>
      </c>
      <c r="K27" s="54"/>
      <c r="L27" s="55"/>
      <c r="M27" s="27"/>
      <c r="N27" s="27"/>
    </row>
    <row r="28" spans="1:14" x14ac:dyDescent="0.25">
      <c r="A28" s="2" t="str">
        <f t="shared" si="3"/>
        <v>460-53121-000-0</v>
      </c>
      <c r="B28" s="47"/>
      <c r="C28" s="33" t="s">
        <v>48</v>
      </c>
      <c r="D28" s="34" t="s">
        <v>48</v>
      </c>
      <c r="E28" s="35" t="s">
        <v>49</v>
      </c>
      <c r="F28" s="30">
        <v>0</v>
      </c>
      <c r="G28" s="30">
        <v>706</v>
      </c>
      <c r="H28" s="30">
        <v>706</v>
      </c>
      <c r="I28" s="30" t="s">
        <v>105</v>
      </c>
      <c r="J28" s="36" t="str">
        <f t="shared" si="4"/>
        <v xml:space="preserve"> </v>
      </c>
      <c r="K28" s="54"/>
      <c r="L28" s="55"/>
      <c r="M28" s="27"/>
      <c r="N28" s="27"/>
    </row>
    <row r="29" spans="1:14" x14ac:dyDescent="0.25">
      <c r="A29" s="2" t="str">
        <f t="shared" si="3"/>
        <v>460-53130-000-0</v>
      </c>
      <c r="B29" s="47"/>
      <c r="C29" s="34" t="s">
        <v>50</v>
      </c>
      <c r="D29" s="34" t="s">
        <v>50</v>
      </c>
      <c r="E29" s="35" t="s">
        <v>51</v>
      </c>
      <c r="F29" s="30">
        <v>0</v>
      </c>
      <c r="G29" s="30">
        <v>23.63</v>
      </c>
      <c r="H29" s="30">
        <v>240.21</v>
      </c>
      <c r="I29" s="30" t="s">
        <v>105</v>
      </c>
      <c r="J29" s="36" t="str">
        <f t="shared" si="4"/>
        <v xml:space="preserve"> </v>
      </c>
      <c r="K29" s="54"/>
      <c r="L29" s="55"/>
      <c r="M29" s="27"/>
      <c r="N29" s="27"/>
    </row>
    <row r="30" spans="1:14" x14ac:dyDescent="0.25">
      <c r="A30" s="2" t="str">
        <f t="shared" si="3"/>
        <v>460-53150-000-0</v>
      </c>
      <c r="B30" s="47"/>
      <c r="C30" s="34" t="s">
        <v>52</v>
      </c>
      <c r="D30" s="34" t="s">
        <v>52</v>
      </c>
      <c r="E30" s="35" t="s">
        <v>53</v>
      </c>
      <c r="F30" s="30">
        <v>0</v>
      </c>
      <c r="G30" s="30">
        <v>0</v>
      </c>
      <c r="H30" s="30">
        <v>0</v>
      </c>
      <c r="I30" s="30" t="s">
        <v>105</v>
      </c>
      <c r="J30" s="36" t="str">
        <f t="shared" si="4"/>
        <v xml:space="preserve"> </v>
      </c>
      <c r="K30" s="54"/>
      <c r="L30" s="55"/>
      <c r="M30" s="27"/>
      <c r="N30" s="27"/>
    </row>
    <row r="31" spans="1:14" x14ac:dyDescent="0.25">
      <c r="A31" s="2" t="str">
        <f t="shared" si="3"/>
        <v>460-53160-000-0</v>
      </c>
      <c r="B31" s="47"/>
      <c r="C31" s="33" t="s">
        <v>54</v>
      </c>
      <c r="D31" s="34" t="s">
        <v>54</v>
      </c>
      <c r="E31" s="35" t="s">
        <v>55</v>
      </c>
      <c r="F31" s="30">
        <v>0</v>
      </c>
      <c r="G31" s="30">
        <v>0</v>
      </c>
      <c r="H31" s="30">
        <v>0</v>
      </c>
      <c r="I31" s="30" t="s">
        <v>105</v>
      </c>
      <c r="J31" s="36" t="str">
        <f t="shared" si="4"/>
        <v xml:space="preserve"> </v>
      </c>
      <c r="K31" s="54"/>
      <c r="L31" s="55"/>
      <c r="M31" s="27"/>
      <c r="N31" s="27"/>
    </row>
    <row r="32" spans="1:14" x14ac:dyDescent="0.25">
      <c r="A32" s="2" t="str">
        <f t="shared" si="3"/>
        <v>460-53163-000-0</v>
      </c>
      <c r="B32" s="47"/>
      <c r="C32" s="34" t="s">
        <v>56</v>
      </c>
      <c r="D32" s="34" t="s">
        <v>56</v>
      </c>
      <c r="E32" s="35" t="s">
        <v>57</v>
      </c>
      <c r="F32" s="30">
        <v>0.36</v>
      </c>
      <c r="G32" s="30">
        <v>0</v>
      </c>
      <c r="H32" s="30">
        <v>0</v>
      </c>
      <c r="I32" s="30" t="s">
        <v>105</v>
      </c>
      <c r="J32" s="36" t="str">
        <f t="shared" si="4"/>
        <v xml:space="preserve"> </v>
      </c>
      <c r="K32" s="54"/>
      <c r="L32" s="55"/>
      <c r="M32" s="27"/>
      <c r="N32" s="27"/>
    </row>
    <row r="33" spans="1:14" x14ac:dyDescent="0.25">
      <c r="A33" s="2" t="str">
        <f t="shared" si="3"/>
        <v>460-53170-000-0</v>
      </c>
      <c r="B33" s="47"/>
      <c r="C33" s="34" t="s">
        <v>58</v>
      </c>
      <c r="D33" s="34" t="s">
        <v>58</v>
      </c>
      <c r="E33" s="35" t="s">
        <v>59</v>
      </c>
      <c r="F33" s="30">
        <v>223.65</v>
      </c>
      <c r="G33" s="30">
        <v>200</v>
      </c>
      <c r="H33" s="30">
        <v>81.99</v>
      </c>
      <c r="I33" s="30" t="s">
        <v>105</v>
      </c>
      <c r="J33" s="36" t="str">
        <f t="shared" si="4"/>
        <v xml:space="preserve"> </v>
      </c>
      <c r="K33" s="54"/>
      <c r="L33" s="55"/>
      <c r="M33" s="27"/>
      <c r="N33" s="27"/>
    </row>
    <row r="34" spans="1:14" x14ac:dyDescent="0.25">
      <c r="A34" s="2" t="str">
        <f t="shared" si="3"/>
        <v>460-53171-000-0</v>
      </c>
      <c r="B34" s="47"/>
      <c r="C34" s="34" t="s">
        <v>60</v>
      </c>
      <c r="D34" s="34" t="s">
        <v>60</v>
      </c>
      <c r="E34" s="35" t="s">
        <v>61</v>
      </c>
      <c r="F34" s="30">
        <v>0</v>
      </c>
      <c r="G34" s="30">
        <v>0</v>
      </c>
      <c r="H34" s="30">
        <v>0</v>
      </c>
      <c r="I34" s="30" t="s">
        <v>105</v>
      </c>
      <c r="J34" s="36" t="str">
        <f t="shared" si="4"/>
        <v xml:space="preserve"> </v>
      </c>
      <c r="K34" s="54"/>
      <c r="L34" s="55"/>
      <c r="M34" s="27"/>
      <c r="N34" s="27"/>
    </row>
    <row r="35" spans="1:14" x14ac:dyDescent="0.25">
      <c r="A35" s="2" t="str">
        <f t="shared" si="3"/>
        <v>460-53180-000-0</v>
      </c>
      <c r="B35" s="47"/>
      <c r="C35" s="34" t="s">
        <v>62</v>
      </c>
      <c r="D35" s="34" t="s">
        <v>62</v>
      </c>
      <c r="E35" s="35" t="s">
        <v>63</v>
      </c>
      <c r="F35" s="30">
        <v>546.09</v>
      </c>
      <c r="G35" s="30">
        <v>8350</v>
      </c>
      <c r="H35" s="30">
        <v>11607</v>
      </c>
      <c r="I35" s="30" t="s">
        <v>105</v>
      </c>
      <c r="J35" s="36" t="str">
        <f t="shared" si="4"/>
        <v xml:space="preserve"> </v>
      </c>
      <c r="K35" s="54"/>
      <c r="L35" s="55"/>
      <c r="M35" s="27"/>
      <c r="N35" s="27"/>
    </row>
    <row r="36" spans="1:14" x14ac:dyDescent="0.25">
      <c r="A36" s="2" t="str">
        <f t="shared" si="3"/>
        <v>460-53190-000-0</v>
      </c>
      <c r="B36" s="47"/>
      <c r="C36" s="33" t="s">
        <v>64</v>
      </c>
      <c r="D36" s="34" t="s">
        <v>64</v>
      </c>
      <c r="E36" s="35" t="s">
        <v>65</v>
      </c>
      <c r="F36" s="30">
        <v>0</v>
      </c>
      <c r="G36" s="30">
        <v>0</v>
      </c>
      <c r="H36" s="30">
        <v>0</v>
      </c>
      <c r="I36" s="30" t="s">
        <v>105</v>
      </c>
      <c r="J36" s="36" t="str">
        <f t="shared" si="4"/>
        <v xml:space="preserve"> </v>
      </c>
      <c r="K36" s="54"/>
      <c r="L36" s="55"/>
      <c r="M36" s="27"/>
      <c r="N36" s="27"/>
    </row>
    <row r="37" spans="1:14" x14ac:dyDescent="0.25">
      <c r="A37" s="2" t="str">
        <f t="shared" si="3"/>
        <v>460-53220-000-0</v>
      </c>
      <c r="B37" s="47"/>
      <c r="C37" s="34" t="s">
        <v>66</v>
      </c>
      <c r="D37" s="34" t="s">
        <v>66</v>
      </c>
      <c r="E37" s="35" t="s">
        <v>67</v>
      </c>
      <c r="F37" s="30">
        <v>23.44</v>
      </c>
      <c r="G37" s="30">
        <v>100</v>
      </c>
      <c r="H37" s="30">
        <v>261.68</v>
      </c>
      <c r="I37" s="30" t="s">
        <v>105</v>
      </c>
      <c r="J37" s="36" t="str">
        <f t="shared" si="4"/>
        <v xml:space="preserve"> </v>
      </c>
      <c r="K37" s="54"/>
      <c r="L37" s="55"/>
      <c r="M37" s="27"/>
      <c r="N37" s="27"/>
    </row>
    <row r="38" spans="1:14" x14ac:dyDescent="0.25">
      <c r="A38" s="2" t="str">
        <f t="shared" si="3"/>
        <v>460-53229-000-0</v>
      </c>
      <c r="B38" s="47"/>
      <c r="C38" s="34" t="s">
        <v>68</v>
      </c>
      <c r="D38" s="34" t="s">
        <v>68</v>
      </c>
      <c r="E38" s="35" t="s">
        <v>69</v>
      </c>
      <c r="F38" s="30">
        <v>3371</v>
      </c>
      <c r="G38" s="30">
        <v>4092</v>
      </c>
      <c r="H38" s="30">
        <v>-2728</v>
      </c>
      <c r="I38" s="30">
        <v>2075</v>
      </c>
      <c r="J38" s="36">
        <f t="shared" si="4"/>
        <v>2075</v>
      </c>
      <c r="K38" s="54"/>
      <c r="L38" s="55"/>
      <c r="M38" s="27"/>
      <c r="N38" s="27"/>
    </row>
    <row r="39" spans="1:14" x14ac:dyDescent="0.25">
      <c r="A39" s="2" t="str">
        <f t="shared" si="3"/>
        <v>460-53230-000-0</v>
      </c>
      <c r="B39" s="47"/>
      <c r="C39" s="34" t="s">
        <v>70</v>
      </c>
      <c r="D39" s="34" t="s">
        <v>70</v>
      </c>
      <c r="E39" s="35" t="s">
        <v>71</v>
      </c>
      <c r="F39" s="30">
        <v>373.2</v>
      </c>
      <c r="G39" s="30">
        <v>1000</v>
      </c>
      <c r="H39" s="30">
        <v>664.89</v>
      </c>
      <c r="I39" s="30" t="s">
        <v>105</v>
      </c>
      <c r="J39" s="36" t="str">
        <f t="shared" si="4"/>
        <v xml:space="preserve"> </v>
      </c>
      <c r="K39" s="54"/>
      <c r="L39" s="55"/>
      <c r="M39" s="27"/>
      <c r="N39" s="27"/>
    </row>
    <row r="40" spans="1:14" x14ac:dyDescent="0.25">
      <c r="A40" s="2" t="str">
        <f t="shared" si="3"/>
        <v>460-53231-000-0</v>
      </c>
      <c r="B40" s="47"/>
      <c r="C40" s="33" t="s">
        <v>72</v>
      </c>
      <c r="D40" s="34" t="s">
        <v>72</v>
      </c>
      <c r="E40" s="35" t="s">
        <v>73</v>
      </c>
      <c r="F40" s="30">
        <v>0</v>
      </c>
      <c r="G40" s="30">
        <v>1000</v>
      </c>
      <c r="H40" s="30">
        <v>0</v>
      </c>
      <c r="I40" s="30" t="s">
        <v>105</v>
      </c>
      <c r="J40" s="36" t="str">
        <f t="shared" si="4"/>
        <v xml:space="preserve"> </v>
      </c>
      <c r="K40" s="54"/>
      <c r="L40" s="55"/>
      <c r="M40" s="27"/>
      <c r="N40" s="27"/>
    </row>
    <row r="41" spans="1:14" x14ac:dyDescent="0.25">
      <c r="A41" s="2" t="str">
        <f>+CONCATENATE($A$3,"-",D41,"-000-0")</f>
        <v>460-53260-000-0</v>
      </c>
      <c r="B41" s="47"/>
      <c r="C41" s="34" t="s">
        <v>74</v>
      </c>
      <c r="D41" s="34" t="s">
        <v>74</v>
      </c>
      <c r="E41" s="35" t="s">
        <v>75</v>
      </c>
      <c r="F41" s="30">
        <v>1416.25</v>
      </c>
      <c r="G41" s="30">
        <v>1500</v>
      </c>
      <c r="H41" s="30">
        <v>1552.87</v>
      </c>
      <c r="I41" s="30" t="s">
        <v>105</v>
      </c>
      <c r="J41" s="36" t="str">
        <f t="shared" si="4"/>
        <v xml:space="preserve"> </v>
      </c>
      <c r="K41" s="54"/>
      <c r="L41" s="55"/>
      <c r="M41" s="27"/>
      <c r="N41" s="27"/>
    </row>
    <row r="42" spans="1:14" x14ac:dyDescent="0.25">
      <c r="A42" s="2" t="str">
        <f t="shared" si="3"/>
        <v>460-53282-000-0</v>
      </c>
      <c r="B42" s="47"/>
      <c r="C42" s="33" t="s">
        <v>76</v>
      </c>
      <c r="D42" s="34" t="s">
        <v>77</v>
      </c>
      <c r="E42" s="35" t="s">
        <v>78</v>
      </c>
      <c r="F42" s="30">
        <v>0</v>
      </c>
      <c r="G42" s="30">
        <v>0</v>
      </c>
      <c r="H42" s="30">
        <v>0</v>
      </c>
      <c r="I42" s="30" t="s">
        <v>105</v>
      </c>
      <c r="J42" s="36" t="str">
        <f t="shared" si="4"/>
        <v xml:space="preserve"> </v>
      </c>
      <c r="K42" s="54"/>
      <c r="L42" s="55"/>
      <c r="M42" s="27"/>
      <c r="N42" s="27"/>
    </row>
    <row r="43" spans="1:14" x14ac:dyDescent="0.25">
      <c r="A43" s="2" t="str">
        <f t="shared" si="3"/>
        <v>460-53284-000-0</v>
      </c>
      <c r="B43" s="47"/>
      <c r="C43" s="33" t="s">
        <v>79</v>
      </c>
      <c r="D43" s="34" t="s">
        <v>80</v>
      </c>
      <c r="E43" s="35" t="s">
        <v>81</v>
      </c>
      <c r="F43" s="30">
        <v>0</v>
      </c>
      <c r="G43" s="30">
        <v>0</v>
      </c>
      <c r="H43" s="30">
        <v>0</v>
      </c>
      <c r="I43" s="30" t="s">
        <v>105</v>
      </c>
      <c r="J43" s="36" t="str">
        <f t="shared" si="4"/>
        <v xml:space="preserve"> </v>
      </c>
      <c r="K43" s="54"/>
      <c r="L43" s="55"/>
      <c r="M43" s="27"/>
      <c r="N43" s="27"/>
    </row>
    <row r="44" spans="1:14" x14ac:dyDescent="0.25">
      <c r="A44" s="2" t="str">
        <f t="shared" si="3"/>
        <v>460-53285-000-0</v>
      </c>
      <c r="B44" s="47"/>
      <c r="C44" s="33" t="s">
        <v>82</v>
      </c>
      <c r="D44" s="34" t="s">
        <v>83</v>
      </c>
      <c r="E44" s="35" t="s">
        <v>84</v>
      </c>
      <c r="F44" s="30">
        <v>527.57000000000005</v>
      </c>
      <c r="G44" s="30">
        <v>0</v>
      </c>
      <c r="H44" s="30">
        <v>0</v>
      </c>
      <c r="I44" s="30" t="s">
        <v>105</v>
      </c>
      <c r="J44" s="36" t="str">
        <f t="shared" si="4"/>
        <v xml:space="preserve"> </v>
      </c>
      <c r="K44" s="54"/>
      <c r="L44" s="55"/>
      <c r="M44" s="27"/>
      <c r="N44" s="27"/>
    </row>
    <row r="45" spans="1:14" x14ac:dyDescent="0.25">
      <c r="A45" s="2" t="str">
        <f>+CONCATENATE($A$3,"-",D45,"-000-0")</f>
        <v>460-53286-000-0</v>
      </c>
      <c r="B45" s="47"/>
      <c r="C45" s="33" t="s">
        <v>85</v>
      </c>
      <c r="D45" s="34" t="s">
        <v>86</v>
      </c>
      <c r="E45" s="35" t="s">
        <v>87</v>
      </c>
      <c r="F45" s="30">
        <v>1732</v>
      </c>
      <c r="G45" s="30">
        <v>5072.09</v>
      </c>
      <c r="H45" s="30">
        <v>6351.31</v>
      </c>
      <c r="I45" s="30" t="s">
        <v>105</v>
      </c>
      <c r="J45" s="36" t="str">
        <f t="shared" si="4"/>
        <v xml:space="preserve"> </v>
      </c>
      <c r="K45" s="54"/>
      <c r="L45" s="55"/>
      <c r="M45" s="27"/>
      <c r="N45" s="27"/>
    </row>
    <row r="46" spans="1:14" x14ac:dyDescent="0.25">
      <c r="A46" s="2" t="str">
        <f t="shared" si="3"/>
        <v>460-57361-000-0</v>
      </c>
      <c r="B46" s="47"/>
      <c r="C46" s="34" t="s">
        <v>88</v>
      </c>
      <c r="D46" s="34" t="s">
        <v>88</v>
      </c>
      <c r="E46" s="35" t="s">
        <v>89</v>
      </c>
      <c r="F46" s="30">
        <v>0</v>
      </c>
      <c r="G46" s="30">
        <v>5000</v>
      </c>
      <c r="H46" s="30">
        <v>0</v>
      </c>
      <c r="I46" s="30" t="s">
        <v>105</v>
      </c>
      <c r="J46" s="36" t="str">
        <f t="shared" si="4"/>
        <v xml:space="preserve"> </v>
      </c>
      <c r="K46" s="54"/>
      <c r="L46" s="55"/>
      <c r="M46" s="27"/>
      <c r="N46" s="27"/>
    </row>
    <row r="47" spans="1:14" x14ac:dyDescent="0.25">
      <c r="A47" s="2"/>
      <c r="B47" s="56" t="s">
        <v>90</v>
      </c>
      <c r="C47" s="57"/>
      <c r="D47" s="57"/>
      <c r="E47" s="57"/>
      <c r="F47" s="58">
        <f>SUM(F24:F46)</f>
        <v>10817.310000000001</v>
      </c>
      <c r="G47" s="58">
        <f>SUM(G24:G46)</f>
        <v>29553.86</v>
      </c>
      <c r="H47" s="58">
        <f>SUM(H24:H46)</f>
        <v>21095.05</v>
      </c>
      <c r="I47" s="58">
        <f>SUM(I24:I46)</f>
        <v>2075</v>
      </c>
      <c r="J47" s="59">
        <f>SUM(J24:J46)</f>
        <v>2075</v>
      </c>
    </row>
    <row r="48" spans="1:14" ht="15.75" thickBot="1" x14ac:dyDescent="0.3">
      <c r="A48" s="2"/>
      <c r="B48" s="52"/>
      <c r="C48" s="60"/>
      <c r="D48" s="60"/>
      <c r="E48" s="52"/>
      <c r="F48" s="61"/>
      <c r="G48" s="61"/>
      <c r="H48" s="61"/>
      <c r="I48" s="61"/>
      <c r="J48" s="62"/>
    </row>
    <row r="49" spans="1:13" ht="16.5" thickTop="1" thickBot="1" x14ac:dyDescent="0.3">
      <c r="A49" s="2"/>
      <c r="B49" s="63" t="s">
        <v>91</v>
      </c>
      <c r="C49" s="64"/>
      <c r="D49" s="64"/>
      <c r="E49" s="65"/>
      <c r="F49" s="66">
        <f>F21-F47</f>
        <v>7593.8299999999981</v>
      </c>
      <c r="G49" s="66">
        <f>G21-G47</f>
        <v>-7861</v>
      </c>
      <c r="H49" s="66">
        <f>H21-H47</f>
        <v>-14618.699999999999</v>
      </c>
      <c r="I49" s="66">
        <f>I21-I47</f>
        <v>13825</v>
      </c>
      <c r="J49" s="67">
        <f>+J21-J47</f>
        <v>13825</v>
      </c>
      <c r="K49" s="68">
        <v>13825</v>
      </c>
      <c r="L49" s="69">
        <f>J49-K49</f>
        <v>0</v>
      </c>
      <c r="M49" t="s">
        <v>92</v>
      </c>
    </row>
    <row r="50" spans="1:13" ht="15.75" thickTop="1" x14ac:dyDescent="0.25">
      <c r="B50" s="70"/>
      <c r="C50" s="71"/>
      <c r="D50" s="71"/>
      <c r="E50" s="23"/>
      <c r="F50" s="15"/>
      <c r="G50" s="15"/>
      <c r="H50" s="15"/>
      <c r="I50" s="15"/>
      <c r="J50" s="72"/>
    </row>
    <row r="51" spans="1:13" x14ac:dyDescent="0.25">
      <c r="A51" s="73" t="str">
        <f t="shared" ref="A51" si="5">+CONCATENATE($A$3,"-",D51,"-000-0")</f>
        <v>460-31960-000-0</v>
      </c>
      <c r="B51" s="23"/>
      <c r="C51" s="23"/>
      <c r="D51" s="74" t="s">
        <v>93</v>
      </c>
      <c r="E51" s="34" t="s">
        <v>94</v>
      </c>
      <c r="F51" s="25"/>
      <c r="G51" s="25"/>
      <c r="H51" s="30">
        <v>17236.12</v>
      </c>
      <c r="I51" s="25"/>
      <c r="J51" s="26"/>
      <c r="K51" s="75">
        <v>-14618.7</v>
      </c>
      <c r="L51" s="69">
        <f>K51-H49</f>
        <v>0</v>
      </c>
      <c r="M51" t="s">
        <v>95</v>
      </c>
    </row>
    <row r="52" spans="1:13" x14ac:dyDescent="0.25">
      <c r="E52" s="34"/>
    </row>
    <row r="53" spans="1:13" x14ac:dyDescent="0.25">
      <c r="B53" s="23"/>
      <c r="C53" s="23"/>
      <c r="D53" s="23"/>
      <c r="E53" s="34" t="s">
        <v>96</v>
      </c>
      <c r="F53" s="25"/>
      <c r="G53" s="25"/>
      <c r="H53" s="25">
        <f>H49+H51</f>
        <v>2617.42</v>
      </c>
      <c r="I53" s="25"/>
      <c r="J53" s="26"/>
    </row>
    <row r="54" spans="1:13" x14ac:dyDescent="0.25">
      <c r="B54" s="23"/>
      <c r="C54" s="23"/>
      <c r="D54" s="23"/>
      <c r="E54" s="34"/>
      <c r="F54" s="25"/>
      <c r="G54" s="25"/>
      <c r="H54" s="25"/>
      <c r="I54" s="25"/>
      <c r="J54" s="26"/>
    </row>
    <row r="55" spans="1:13" x14ac:dyDescent="0.25">
      <c r="B55" s="27"/>
      <c r="C55" t="s">
        <v>97</v>
      </c>
      <c r="D55" s="27"/>
      <c r="E55" s="27"/>
      <c r="F55" s="27"/>
      <c r="G55" s="27"/>
      <c r="H55" s="27"/>
      <c r="I55" s="27"/>
      <c r="J55" s="77"/>
    </row>
    <row r="56" spans="1:13" x14ac:dyDescent="0.25">
      <c r="B56" s="27"/>
      <c r="C56" s="27"/>
      <c r="D56" s="27"/>
      <c r="E56" s="27"/>
      <c r="F56" s="27"/>
      <c r="G56" s="27"/>
      <c r="H56" s="27"/>
      <c r="I56" s="27"/>
      <c r="J56" s="77"/>
    </row>
    <row r="57" spans="1:13" x14ac:dyDescent="0.25">
      <c r="B57" s="27"/>
      <c r="C57" s="78"/>
      <c r="D57" s="78"/>
      <c r="E57" s="78"/>
      <c r="F57" s="78"/>
      <c r="G57" s="78"/>
      <c r="H57" s="78"/>
      <c r="I57" s="78"/>
      <c r="J57" s="79"/>
    </row>
    <row r="58" spans="1:13" x14ac:dyDescent="0.25">
      <c r="B58" s="27"/>
      <c r="C58" t="s">
        <v>98</v>
      </c>
      <c r="I58" t="s">
        <v>99</v>
      </c>
    </row>
    <row r="59" spans="1:13" x14ac:dyDescent="0.25">
      <c r="B59" s="27"/>
    </row>
    <row r="60" spans="1:13" x14ac:dyDescent="0.25">
      <c r="B60" s="27"/>
      <c r="C60" s="78"/>
      <c r="D60" s="78"/>
      <c r="E60" s="78"/>
      <c r="F60" s="78"/>
      <c r="G60" s="78"/>
      <c r="H60" s="78"/>
      <c r="I60" s="78"/>
      <c r="J60" s="79"/>
    </row>
    <row r="61" spans="1:13" x14ac:dyDescent="0.25">
      <c r="B61" s="27"/>
      <c r="C61" t="s">
        <v>98</v>
      </c>
      <c r="I61" t="s">
        <v>99</v>
      </c>
    </row>
    <row r="62" spans="1:13" x14ac:dyDescent="0.25">
      <c r="B62" s="27"/>
    </row>
    <row r="63" spans="1:13" x14ac:dyDescent="0.25">
      <c r="B63" s="27"/>
      <c r="C63" s="78"/>
      <c r="D63" s="78"/>
      <c r="E63" s="78"/>
      <c r="F63" s="78"/>
      <c r="G63" s="78"/>
      <c r="H63" s="78"/>
      <c r="I63" s="78"/>
      <c r="J63" s="79"/>
    </row>
    <row r="64" spans="1:13" x14ac:dyDescent="0.25">
      <c r="B64" s="27"/>
      <c r="C64" t="s">
        <v>98</v>
      </c>
      <c r="I64" t="s">
        <v>99</v>
      </c>
    </row>
  </sheetData>
  <mergeCells count="5">
    <mergeCell ref="B1:J1"/>
    <mergeCell ref="B2:J2"/>
    <mergeCell ref="B3:J3"/>
    <mergeCell ref="C5:E5"/>
    <mergeCell ref="C6:E6"/>
  </mergeCells>
  <pageMargins left="0.7" right="0.7" top="0.75" bottom="0.75" header="0.3" footer="0.3"/>
  <pageSetup scale="7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460</vt:lpstr>
      <vt:lpstr>'460'!Print_Area</vt:lpstr>
      <vt:lpstr>'460'!Print_Titles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Pacot</dc:creator>
  <cp:lastModifiedBy>Patricia Pacot</cp:lastModifiedBy>
  <dcterms:created xsi:type="dcterms:W3CDTF">2024-04-03T20:35:40Z</dcterms:created>
  <dcterms:modified xsi:type="dcterms:W3CDTF">2024-04-03T20:38:03Z</dcterms:modified>
</cp:coreProperties>
</file>